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905" windowHeight="7095" activeTab="0"/>
  </bookViews>
  <sheets>
    <sheet name="BFD-Rechne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<sst xmlns="http://schemas.openxmlformats.org/spreadsheetml/2006/main" count="21" uniqueCount="21">
  <si>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Ergebnis</t>
  </si>
  <si>
    <r>
      <t xml:space="preserve">Gesamtkosten für die Einsatzstelle pro Monat </t>
    </r>
    <r>
      <rPr>
        <b/>
        <vertAlign val="superscript"/>
        <sz val="14"/>
        <rFont val="Arial"/>
        <family val="2"/>
      </rPr>
      <t>3</t>
    </r>
  </si>
  <si>
    <t>monatliches Taschengeld</t>
  </si>
  <si>
    <t>Taschengeld (Höchstbetrag ab 06/2024: 604,- EUR/Monat für einen Vollzeit-BFD)</t>
  </si>
  <si>
    <t>allg. Sachleistungen oder Geldersatzleistungen</t>
  </si>
  <si>
    <t>unentgeltliche Verpflegung oder verpflegungsbezogene Geldzahlung</t>
  </si>
  <si>
    <t>unentgeltliche Bereitstellung von Unterkunft oder unterkunftsbezogene Geldzahlung</t>
  </si>
  <si>
    <t xml:space="preserve">Mobilitätszuschläge (ÖPNV-Ticket oder ÖPNV-bezogene Geldzahlung) </t>
  </si>
  <si>
    <t>Summe Taschengeld + Zusatzleistungen</t>
  </si>
  <si>
    <t>Summe Sozialversicherung</t>
  </si>
  <si>
    <r>
      <t xml:space="preserve">Sozialversicherungsanteil </t>
    </r>
    <r>
      <rPr>
        <b/>
        <vertAlign val="superscript"/>
        <sz val="14"/>
        <rFont val="Arial"/>
        <family val="2"/>
      </rPr>
      <t>2</t>
    </r>
  </si>
  <si>
    <t>verbleibender Eigenanteil der Einsatzstelle an Taschengeld und Sozialversicherung</t>
  </si>
  <si>
    <t>Regelarbeitszeit in Stunden (Vollzeit) der Einsatzstelle (mind. 35h)</t>
  </si>
  <si>
    <t>wöchentliche Dienstzeit des/der Freiwilligen in Stunden (Vollzeit oder Teilzeit mit mind. 20,1h)</t>
  </si>
  <si>
    <t>Alter des/der Freiwilligen zu Dienstbeginn in Jahren</t>
  </si>
  <si>
    <r>
      <t>monatliche Zusatzleistungen (freiwillig)</t>
    </r>
    <r>
      <rPr>
        <b/>
        <vertAlign val="superscript"/>
        <sz val="14"/>
        <rFont val="Arial"/>
        <family val="2"/>
      </rPr>
      <t>1</t>
    </r>
  </si>
  <si>
    <t>Grunddaten</t>
  </si>
  <si>
    <t>davon erstattungsfähige Leistungen (Taschengeld + Mobilitätszuschlag + Sozialversicherung)</t>
  </si>
  <si>
    <t>davon Kostenerstattung durch Bundesamt (unter 25 Jahre: max. 300 € / ab 25 Jahre: max. 400 €)</t>
  </si>
  <si>
    <r>
      <t xml:space="preserve">BFD-Kostenrechner für verbandliche Einsatzstellen: </t>
    </r>
    <r>
      <rPr>
        <b/>
        <sz val="12"/>
        <color indexed="40"/>
        <rFont val="Arial Black"/>
        <family val="2"/>
      </rPr>
      <t xml:space="preserve">nur </t>
    </r>
    <r>
      <rPr>
        <b/>
        <u val="single"/>
        <sz val="14"/>
        <color indexed="40"/>
        <rFont val="Arial Black"/>
        <family val="2"/>
      </rPr>
      <t>BLAUE FELDER</t>
    </r>
    <r>
      <rPr>
        <b/>
        <sz val="12"/>
        <color indexed="40"/>
        <rFont val="Arial Black"/>
        <family val="2"/>
      </rPr>
      <t xml:space="preserve"> ausfüllen</t>
    </r>
  </si>
  <si>
    <t>Eigenanteil der Einsatzstelle an der pädagogischen Begleitung (verbandliche Einsatzstellen: 35,00 €)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</si>
</sst>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0.0"/>
    <numFmt numFmtId="172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 Black"/>
      <family val="2"/>
    </font>
    <font>
      <b/>
      <sz val="11"/>
      <name val="Arial Black"/>
      <family val="2"/>
    </font>
    <font>
      <b/>
      <vertAlign val="superscript"/>
      <sz val="14"/>
      <name val="Arial"/>
      <family val="2"/>
    </font>
    <font>
      <b/>
      <sz val="12"/>
      <color indexed="40"/>
      <name val="Arial Black"/>
      <family val="2"/>
    </font>
    <font>
      <b/>
      <u val="single"/>
      <sz val="14"/>
      <color indexed="40"/>
      <name val="Arial Black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3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44" fontId="6" fillId="0" borderId="10" xfId="60" applyFont="1" applyFill="1" applyBorder="1" applyAlignment="1">
      <alignment horizontal="right"/>
    </xf>
    <xf numFmtId="44" fontId="6" fillId="34" borderId="10" xfId="60" applyFont="1" applyFill="1" applyBorder="1" applyAlignment="1">
      <alignment horizontal="right"/>
    </xf>
    <xf numFmtId="44" fontId="15" fillId="33" borderId="10" xfId="6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4" fontId="53" fillId="34" borderId="10" xfId="60" applyFont="1" applyFill="1" applyBorder="1" applyAlignment="1">
      <alignment horizontal="right"/>
    </xf>
    <xf numFmtId="171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1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10" xfId="0" applyFont="1" applyFill="1" applyBorder="1" applyAlignment="1" applyProtection="1">
      <alignment horizontal="right" vertical="center"/>
      <protection/>
    </xf>
    <xf numFmtId="44" fontId="6" fillId="35" borderId="10" xfId="60" applyFont="1" applyFill="1" applyBorder="1" applyAlignment="1" applyProtection="1">
      <alignment horizontal="right" vertical="center"/>
      <protection locked="0"/>
    </xf>
    <xf numFmtId="44" fontId="9" fillId="0" borderId="10" xfId="6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0</xdr:row>
      <xdr:rowOff>685800</xdr:rowOff>
    </xdr:to>
    <xdr:pic>
      <xdr:nvPicPr>
        <xdr:cNvPr id="1" name="Picture 2" descr="bund_riss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9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742950</xdr:rowOff>
    </xdr:from>
    <xdr:to>
      <xdr:col>0</xdr:col>
      <xdr:colOff>1866900</xdr:colOff>
      <xdr:row>0</xdr:row>
      <xdr:rowOff>1438275</xdr:rowOff>
    </xdr:to>
    <xdr:pic>
      <xdr:nvPicPr>
        <xdr:cNvPr id="2" name="Picture 5" descr="BUNDlogo 2012 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4295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628650</xdr:rowOff>
    </xdr:from>
    <xdr:to>
      <xdr:col>3</xdr:col>
      <xdr:colOff>142875</xdr:colOff>
      <xdr:row>0</xdr:row>
      <xdr:rowOff>1504950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628650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23</xdr:row>
      <xdr:rowOff>0</xdr:rowOff>
    </xdr:from>
    <xdr:ext cx="9429750" cy="1657350"/>
    <xdr:sp>
      <xdr:nvSpPr>
        <xdr:cNvPr id="4" name="Textfeld 1"/>
        <xdr:cNvSpPr txBox="1">
          <a:spLocks noChangeArrowheads="1"/>
        </xdr:cNvSpPr>
      </xdr:nvSpPr>
      <xdr:spPr>
        <a:xfrm>
          <a:off x="133350" y="7496175"/>
          <a:ext cx="94297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Freiwillige Zusatzleistungen können zwischen Einsatzstelle und Freiwilligen zusätzlich zum Taschengeld vereinbart werden. Mit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Ausnahme der Mobilitätszuschläge sind diese Leistungen jedoch nicht erstattungsfähig.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Der SV-Beitrag im BFD beträgt in der Regel ca. 40% (bei Rentner*innen ca. 28,4%) des Taschengeldes und der Zusatzleistungen, zzgl. der Beiträge zur gesetzlichen Unfallversicherung.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Mobilitätszuschläge sind SV-frei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sofern sie nachweislich für den ÖPNV genutzt werden.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Zzgl.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Fahrtkosten der Freiwilligen zu Seminaren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 Anteil der jährlichen Abgaben zur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gesetzlichen Haftpflicht-, Insolvenzgeldumlage und U2-Umlagen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A16" sqref="A16"/>
    </sheetView>
  </sheetViews>
  <sheetFormatPr defaultColWidth="11.421875" defaultRowHeight="12.75"/>
  <cols>
    <col min="1" max="1" width="103.421875" style="7" customWidth="1"/>
    <col min="2" max="2" width="14.421875" style="9" customWidth="1"/>
    <col min="3" max="3" width="36.28125" style="5" customWidth="1"/>
    <col min="4" max="4" width="34.28125" style="5" customWidth="1"/>
    <col min="5" max="5" width="5.140625" style="5" customWidth="1"/>
    <col min="6" max="6" width="14.421875" style="5" customWidth="1"/>
    <col min="7" max="7" width="28.8515625" style="5" customWidth="1"/>
    <col min="8" max="17" width="11.421875" style="1" customWidth="1"/>
    <col min="18" max="16384" width="11.421875" style="5" customWidth="1"/>
  </cols>
  <sheetData>
    <row r="1" spans="1:7" ht="121.5" customHeight="1">
      <c r="A1" s="28"/>
      <c r="B1" s="28"/>
      <c r="C1" s="28"/>
      <c r="D1" s="28"/>
      <c r="E1" s="28"/>
      <c r="F1" s="28"/>
      <c r="G1" s="28"/>
    </row>
    <row r="2" spans="1:7" ht="30" customHeight="1">
      <c r="A2" s="12" t="s">
        <v>19</v>
      </c>
      <c r="B2" s="8"/>
      <c r="C2" s="1"/>
      <c r="D2" s="1"/>
      <c r="E2" s="1"/>
      <c r="F2" s="1"/>
      <c r="G2" s="1"/>
    </row>
    <row r="3" spans="1:17" ht="24.75" customHeight="1">
      <c r="A3" s="14" t="s">
        <v>16</v>
      </c>
      <c r="B3" s="10"/>
      <c r="C3" s="4"/>
      <c r="Q3" s="5"/>
    </row>
    <row r="4" spans="1:17" ht="20.25" customHeight="1">
      <c r="A4" s="18" t="s">
        <v>12</v>
      </c>
      <c r="B4" s="21">
        <v>0</v>
      </c>
      <c r="C4" s="22" t="str">
        <f>IF((B4&lt;35),"Regel-Vollzeit muss mind. 35h/Woche betragen!","")</f>
        <v>Regel-Vollzeit muss mind. 35h/Woche betragen!</v>
      </c>
      <c r="Q4" s="5"/>
    </row>
    <row r="5" spans="1:17" ht="20.25" customHeight="1">
      <c r="A5" s="18" t="s">
        <v>13</v>
      </c>
      <c r="B5" s="21">
        <v>0</v>
      </c>
      <c r="C5" s="22" t="str">
        <f>IF((B5&lt;20.1),"Teilzeit-BFD muss mind. 20,1h/Woche umfassen!","")</f>
        <v>Teilzeit-BFD muss mind. 20,1h/Woche umfassen!</v>
      </c>
      <c r="Q5" s="5"/>
    </row>
    <row r="6" spans="1:17" ht="20.25" customHeight="1">
      <c r="A6" s="18" t="s">
        <v>14</v>
      </c>
      <c r="B6" s="23">
        <v>0</v>
      </c>
      <c r="C6" s="22"/>
      <c r="Q6" s="5"/>
    </row>
    <row r="7" spans="1:17" ht="24.75" customHeight="1">
      <c r="A7" s="14" t="s">
        <v>2</v>
      </c>
      <c r="B7" s="24"/>
      <c r="C7" s="14" t="s">
        <v>10</v>
      </c>
      <c r="Q7" s="5"/>
    </row>
    <row r="8" spans="1:17" ht="23.25" customHeight="1">
      <c r="A8" s="19" t="s">
        <v>3</v>
      </c>
      <c r="B8" s="25">
        <v>0</v>
      </c>
      <c r="C8" s="26">
        <f>(B8*(0.4))</f>
        <v>0</v>
      </c>
      <c r="D8" s="22">
        <f>IF(AND(B5&lt;B4,B8&gt;=604),"Taschengeld muss bei Teilzeit reduziert werden!","")</f>
      </c>
      <c r="Q8" s="5"/>
    </row>
    <row r="9" spans="1:17" ht="24.75" customHeight="1">
      <c r="A9" s="14" t="s">
        <v>15</v>
      </c>
      <c r="B9" s="24"/>
      <c r="C9" s="27"/>
      <c r="Q9" s="5"/>
    </row>
    <row r="10" spans="1:17" ht="20.25" customHeight="1">
      <c r="A10" s="18" t="s">
        <v>4</v>
      </c>
      <c r="B10" s="25">
        <v>0</v>
      </c>
      <c r="C10" s="26">
        <f>(B10*(0.4))</f>
        <v>0</v>
      </c>
      <c r="Q10" s="5"/>
    </row>
    <row r="11" spans="1:17" ht="20.25" customHeight="1">
      <c r="A11" s="18" t="s">
        <v>5</v>
      </c>
      <c r="B11" s="25">
        <v>0</v>
      </c>
      <c r="C11" s="26">
        <f>(B11*(0.4))</f>
        <v>0</v>
      </c>
      <c r="Q11" s="5"/>
    </row>
    <row r="12" spans="1:17" ht="20.25" customHeight="1">
      <c r="A12" s="18" t="s">
        <v>6</v>
      </c>
      <c r="B12" s="25">
        <v>0</v>
      </c>
      <c r="C12" s="26">
        <f>(B12*(0.4))</f>
        <v>0</v>
      </c>
      <c r="Q12" s="5"/>
    </row>
    <row r="13" spans="1:17" ht="19.5" customHeight="1">
      <c r="A13" s="18" t="s">
        <v>7</v>
      </c>
      <c r="B13" s="25">
        <v>0</v>
      </c>
      <c r="C13" s="26">
        <v>0</v>
      </c>
      <c r="Q13" s="5"/>
    </row>
    <row r="14" spans="1:17" ht="24.75" customHeight="1">
      <c r="A14" s="14" t="s">
        <v>0</v>
      </c>
      <c r="B14" s="10"/>
      <c r="C14" s="4"/>
      <c r="Q14" s="5"/>
    </row>
    <row r="15" spans="1:17" ht="20.25" customHeight="1">
      <c r="A15" s="18" t="s">
        <v>8</v>
      </c>
      <c r="B15" s="15">
        <f>SUM(B8:B13)</f>
        <v>0</v>
      </c>
      <c r="C15" s="11"/>
      <c r="Q15" s="5"/>
    </row>
    <row r="16" spans="1:17" ht="20.25" customHeight="1">
      <c r="A16" s="18" t="s">
        <v>9</v>
      </c>
      <c r="B16" s="16">
        <f>SUM(C8:C12)</f>
        <v>0</v>
      </c>
      <c r="C16" s="11"/>
      <c r="Q16" s="5"/>
    </row>
    <row r="17" spans="1:17" ht="20.25" customHeight="1">
      <c r="A17" s="18" t="s">
        <v>17</v>
      </c>
      <c r="B17" s="16">
        <f>SUM(B16,B13,B8)</f>
        <v>0</v>
      </c>
      <c r="C17" s="11"/>
      <c r="D17" s="11"/>
      <c r="Q17" s="5"/>
    </row>
    <row r="18" spans="1:17" ht="20.25" customHeight="1">
      <c r="A18" s="18" t="s">
        <v>18</v>
      </c>
      <c r="B18" s="20">
        <f>IF(B6&lt;25,IF(B17&gt;=300,300,B17),IF(B17&gt;=400,400,B17))</f>
        <v>0</v>
      </c>
      <c r="C18" s="11"/>
      <c r="D18" s="11"/>
      <c r="Q18" s="5"/>
    </row>
    <row r="19" spans="1:17" ht="20.25" customHeight="1">
      <c r="A19" s="18" t="s">
        <v>11</v>
      </c>
      <c r="B19" s="15">
        <f>IF(((B17-B18)&lt;0),0,(B17-B18))</f>
        <v>0</v>
      </c>
      <c r="C19" s="11"/>
      <c r="D19" s="11"/>
      <c r="Q19" s="5"/>
    </row>
    <row r="20" spans="1:17" ht="20.25" customHeight="1">
      <c r="A20" s="18" t="s">
        <v>20</v>
      </c>
      <c r="B20" s="15">
        <v>35</v>
      </c>
      <c r="C20" s="11"/>
      <c r="D20" s="11"/>
      <c r="Q20" s="5"/>
    </row>
    <row r="21" spans="1:17" ht="24" customHeight="1">
      <c r="A21" s="14" t="s">
        <v>1</v>
      </c>
      <c r="B21" s="17">
        <f>SUM(B19,B20)</f>
        <v>35</v>
      </c>
      <c r="C21" s="13"/>
      <c r="Q21" s="5"/>
    </row>
    <row r="22" spans="1:4" ht="15">
      <c r="A22" s="4"/>
      <c r="B22" s="3"/>
      <c r="C22" s="1"/>
      <c r="D22" s="2"/>
    </row>
    <row r="23" spans="1:4" ht="15">
      <c r="A23" s="4"/>
      <c r="B23" s="3"/>
      <c r="C23" s="1"/>
      <c r="D23" s="2"/>
    </row>
    <row r="24" spans="1:4" ht="15">
      <c r="A24" s="6"/>
      <c r="B24" s="4"/>
      <c r="C24" s="4"/>
      <c r="D24" s="4"/>
    </row>
    <row r="25" spans="1:4" ht="15">
      <c r="A25" s="6"/>
      <c r="B25" s="4"/>
      <c r="C25" s="4"/>
      <c r="D25" s="4"/>
    </row>
    <row r="26" ht="15"/>
    <row r="27" ht="15"/>
    <row r="28" ht="15"/>
    <row r="29" ht="15"/>
    <row r="30" ht="15"/>
    <row r="31" ht="15"/>
  </sheetData>
  <sheetProtection/>
  <protectedRanges>
    <protectedRange sqref="B18" name="Bereich1"/>
  </protectedRanges>
  <mergeCells count="1">
    <mergeCell ref="A1:G1"/>
  </mergeCells>
  <printOptions/>
  <pageMargins left="1.220472440944882" right="0.7874015748031497" top="0.35433070866141736" bottom="0.6692913385826772" header="0.2362204724409449" footer="0.5118110236220472"/>
  <pageSetup horizontalDpi="600" verticalDpi="600" orientation="landscape" paperSize="9" scale="94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muntendorf</dc:creator>
  <cp:keywords/>
  <dc:description/>
  <cp:lastModifiedBy>MuellerThalheim Katrin</cp:lastModifiedBy>
  <cp:lastPrinted>2013-10-25T07:58:47Z</cp:lastPrinted>
  <dcterms:created xsi:type="dcterms:W3CDTF">2012-08-01T10:45:43Z</dcterms:created>
  <dcterms:modified xsi:type="dcterms:W3CDTF">2024-06-14T08:18:09Z</dcterms:modified>
  <cp:category/>
  <cp:version/>
  <cp:contentType/>
  <cp:contentStatus/>
</cp:coreProperties>
</file>